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/>
  <mc:AlternateContent xmlns:mc="http://schemas.openxmlformats.org/markup-compatibility/2006">
    <mc:Choice Requires="x15">
      <x15ac:absPath xmlns:x15ac="http://schemas.microsoft.com/office/spreadsheetml/2010/11/ac" url="/Users/audrey/Desktop/"/>
    </mc:Choice>
  </mc:AlternateContent>
  <xr:revisionPtr revIDLastSave="0" documentId="13_ncr:1_{47AB71DF-5FB3-E248-83AA-A93CA092BB4A}" xr6:coauthVersionLast="45" xr6:coauthVersionMax="45" xr10:uidLastSave="{00000000-0000-0000-0000-000000000000}"/>
  <bookViews>
    <workbookView xWindow="6660" yWindow="460" windowWidth="27720" windowHeight="19840" firstSheet="2" activeTab="2" xr2:uid="{00000000-000D-0000-FFFF-FFFF00000000}"/>
  </bookViews>
  <sheets>
    <sheet name="Sheet 1 - ADD YOUR CURRENT ASSE" sheetId="1" r:id="rId1"/>
    <sheet name="Sheet 1 - SUBTRACT YOUR CURRENT" sheetId="2" r:id="rId2"/>
    <sheet name="Sheet 1 - THIS IS WHAT YOU CURR" sheetId="3" r:id="rId3"/>
    <sheet name="Sheet 1 - PROJECTIONS FOR HOW “" sheetId="4" r:id="rId4"/>
    <sheet name="Sheet 1 - CURRENT &amp; PROJECTED C" sheetId="5" r:id="rId5"/>
    <sheet name="Sheet 1 - PROJECTING END OF LIF" sheetId="6" r:id="rId6"/>
    <sheet name="Sheet 1 - Drawings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5" l="1"/>
  <c r="D13" i="5"/>
  <c r="B12" i="5"/>
  <c r="B13" i="5" s="1"/>
  <c r="C11" i="5"/>
  <c r="C10" i="5"/>
  <c r="E10" i="5" s="1"/>
  <c r="G10" i="5" s="1"/>
  <c r="C9" i="5"/>
  <c r="E9" i="5" s="1"/>
  <c r="G9" i="5" s="1"/>
  <c r="C8" i="5"/>
  <c r="C7" i="5"/>
  <c r="C6" i="5"/>
  <c r="E6" i="5" s="1"/>
  <c r="G6" i="5" s="1"/>
  <c r="C5" i="5"/>
  <c r="E5" i="5" s="1"/>
  <c r="G5" i="5" s="1"/>
  <c r="C4" i="5"/>
  <c r="E3" i="5"/>
  <c r="C3" i="5"/>
  <c r="E9" i="4"/>
  <c r="C9" i="4"/>
  <c r="B8" i="4"/>
  <c r="D8" i="4" s="1"/>
  <c r="B7" i="4"/>
  <c r="D7" i="4" s="1"/>
  <c r="F7" i="4" s="1"/>
  <c r="D6" i="4"/>
  <c r="F6" i="4" s="1"/>
  <c r="B6" i="4"/>
  <c r="D5" i="4"/>
  <c r="F5" i="4" s="1"/>
  <c r="B4" i="4"/>
  <c r="D4" i="4" s="1"/>
  <c r="F4" i="4" s="1"/>
  <c r="B3" i="4"/>
  <c r="B9" i="4" s="1"/>
  <c r="B8" i="2"/>
  <c r="B3" i="3" s="1"/>
  <c r="B10" i="1"/>
  <c r="B2" i="3" s="1"/>
  <c r="E11" i="5" l="1"/>
  <c r="G11" i="5" s="1"/>
  <c r="F8" i="4"/>
  <c r="D3" i="4"/>
  <c r="D9" i="4" s="1"/>
  <c r="E7" i="5"/>
  <c r="G7" i="5" s="1"/>
  <c r="B4" i="3"/>
  <c r="G3" i="5"/>
  <c r="E4" i="5"/>
  <c r="E8" i="5"/>
  <c r="G8" i="5" s="1"/>
  <c r="C12" i="5"/>
  <c r="C13" i="5"/>
  <c r="F3" i="4" l="1"/>
  <c r="F9" i="4" s="1"/>
  <c r="B2" i="6" s="1"/>
  <c r="G4" i="5"/>
  <c r="E12" i="5"/>
  <c r="G12" i="5" s="1"/>
  <c r="E13" i="5" l="1"/>
  <c r="G13" i="5"/>
  <c r="B3" i="6" s="1"/>
  <c r="B4" i="6" s="1"/>
</calcChain>
</file>

<file path=xl/sharedStrings.xml><?xml version="1.0" encoding="utf-8"?>
<sst xmlns="http://schemas.openxmlformats.org/spreadsheetml/2006/main" count="57" uniqueCount="55">
  <si>
    <t>ADD YOUR CURRENT ASSETS</t>
  </si>
  <si>
    <t>HOME</t>
  </si>
  <si>
    <t>RETIREMENT ACCOUNTS</t>
  </si>
  <si>
    <t>BANK ACCOUNTS</t>
  </si>
  <si>
    <t>INVESTMENT ACCOUNTS</t>
  </si>
  <si>
    <t>BUSINESS ASSETS</t>
  </si>
  <si>
    <t>LAND</t>
  </si>
  <si>
    <t>RENTAL PROPERTY</t>
  </si>
  <si>
    <t>OTHER ASSETS</t>
  </si>
  <si>
    <t>TOTAL CURRENT ASSETS</t>
  </si>
  <si>
    <t>SUBTRACT YOUR CURRENT DEBTS</t>
  </si>
  <si>
    <t>MORTGAGE(S)</t>
  </si>
  <si>
    <t>SCHOOL LOANS</t>
  </si>
  <si>
    <t>BUSINESS LOANS</t>
  </si>
  <si>
    <t>PERSONAL LOANS</t>
  </si>
  <si>
    <t>CREDIT CARDS</t>
  </si>
  <si>
    <t>OTHER DEBTS</t>
  </si>
  <si>
    <t>TOTAL CURRENT DEBTS</t>
  </si>
  <si>
    <t>THIS IS WHAT YOU CURRENTLY HAVE</t>
  </si>
  <si>
    <t>(-) TOTAL CURRENT DEBTS</t>
  </si>
  <si>
    <t>CURRENT NET WORTH</t>
  </si>
  <si>
    <t>PROJECTIONS FOR HOW “WHAT YOU HAVE” WILL GROW OR DECLINE OVER TIME</t>
  </si>
  <si>
    <t>CURRENT VALUE OR FUTURE ANNUAL INCOME OR CONTRIBUTIONS</t>
  </si>
  <si>
    <t>ESTIMATE PERCENTAGE OF GROWTH OR DECLINE (AVERAGE RETURN OVER TIME)</t>
  </si>
  <si>
    <t>GROWTH OR DECLINE ANNUALLY</t>
  </si>
  <si>
    <t>LIFE EXPECTANCY (92 YEARS - CURRENT AGE)</t>
  </si>
  <si>
    <t>PROJECTION OF NOW UNTIL END OF LIFE ASSETS</t>
  </si>
  <si>
    <t>FUTURE/OTHER GROWING OUR DECLINING ANNUAL INVESTMENTS OVER TIME</t>
  </si>
  <si>
    <t>TOTALS OR AVERAGES</t>
  </si>
  <si>
    <t>CURRENT &amp; PROJECTED COSTS FOR HOW “WHAT YOU NEED” WILL GROW OVER TIME</t>
  </si>
  <si>
    <t>CURRENT MONTHLY EXPENSES</t>
  </si>
  <si>
    <t>MULTIPLIED BY (x) 12 = ANNUAL EXPENSES</t>
  </si>
  <si>
    <t>INFLATION ESTIMATE (CONSERVATIVE 2.5%)</t>
  </si>
  <si>
    <t>ANNUAL GROWTH WITH INFLATION</t>
  </si>
  <si>
    <t>LIFE EXPECTANCY (92 YEARS MINUS (-) CURRENT AGE)</t>
  </si>
  <si>
    <t>PROJECTION OF NOW UNTIL END OF LIFE COSTS</t>
  </si>
  <si>
    <t>COST OF FOOD</t>
  </si>
  <si>
    <t>COST OF FUN, RECREATION, VACATIONS, ETC.</t>
  </si>
  <si>
    <t>COST OF CLOTHING</t>
  </si>
  <si>
    <t xml:space="preserve">OTHER COSTS: </t>
  </si>
  <si>
    <t>PROJECTING END OF LIFE SURPLUS</t>
  </si>
  <si>
    <r>
      <rPr>
        <b/>
        <sz val="12"/>
        <color rgb="FF000000"/>
        <rFont val="Helvetica Neue"/>
        <family val="2"/>
        <scheme val="major"/>
      </rPr>
      <t>CURRENT RETIREMENT ACCOUNTS</t>
    </r>
    <r>
      <rPr>
        <sz val="12"/>
        <color indexed="8"/>
        <rFont val="Helvetica Neue"/>
        <family val="2"/>
        <scheme val="major"/>
      </rPr>
      <t xml:space="preserve"> (CONSERVATIVE 5%)</t>
    </r>
  </si>
  <si>
    <r>
      <rPr>
        <b/>
        <sz val="12"/>
        <color rgb="FF000000"/>
        <rFont val="Helvetica Neue"/>
        <family val="2"/>
        <scheme val="major"/>
      </rPr>
      <t>CURRENT HOME</t>
    </r>
    <r>
      <rPr>
        <sz val="12"/>
        <color indexed="8"/>
        <rFont val="Helvetica Neue"/>
        <family val="2"/>
        <scheme val="major"/>
      </rPr>
      <t xml:space="preserve"> (CONSERVATIVE 1%)</t>
    </r>
  </si>
  <si>
    <r>
      <rPr>
        <b/>
        <sz val="12"/>
        <color rgb="FF000000"/>
        <rFont val="Helvetica Neue"/>
        <family val="2"/>
        <scheme val="major"/>
      </rPr>
      <t>FUTURE ANNUAL INCOME</t>
    </r>
    <r>
      <rPr>
        <sz val="12"/>
        <color indexed="8"/>
        <rFont val="Helvetica Neue"/>
        <family val="2"/>
        <scheme val="major"/>
      </rPr>
      <t xml:space="preserve"> (WORK, SOCIAL SECURITY, PENSIONS, ETC.) (CONSERVATIVE 0%)</t>
    </r>
  </si>
  <si>
    <r>
      <rPr>
        <b/>
        <sz val="12"/>
        <color rgb="FF000000"/>
        <rFont val="Helvetica Neue"/>
        <family val="2"/>
        <scheme val="major"/>
      </rPr>
      <t>CURRENT BANK ACCOUNTS</t>
    </r>
    <r>
      <rPr>
        <sz val="12"/>
        <color indexed="8"/>
        <rFont val="Helvetica Neue"/>
        <family val="2"/>
        <scheme val="major"/>
      </rPr>
      <t xml:space="preserve"> (CONSERVATIVE 1 %)</t>
    </r>
  </si>
  <si>
    <r>
      <rPr>
        <b/>
        <sz val="12"/>
        <color rgb="FF000000"/>
        <rFont val="Helvetica Neue"/>
        <family val="2"/>
        <scheme val="major"/>
      </rPr>
      <t>CURRENT INVESTMENT ACCOUNTS</t>
    </r>
    <r>
      <rPr>
        <sz val="12"/>
        <color indexed="8"/>
        <rFont val="Helvetica Neue"/>
        <family val="2"/>
        <scheme val="major"/>
      </rPr>
      <t xml:space="preserve"> (CONSERVATIVE 5%)</t>
    </r>
  </si>
  <si>
    <r>
      <rPr>
        <b/>
        <sz val="12"/>
        <color rgb="FF000000"/>
        <rFont val="Helvetica Neue"/>
        <family val="2"/>
        <scheme val="major"/>
      </rPr>
      <t>COST OF TAXES</t>
    </r>
    <r>
      <rPr>
        <sz val="12"/>
        <color indexed="8"/>
        <rFont val="Helvetica Neue"/>
        <family val="2"/>
        <scheme val="major"/>
      </rPr>
      <t xml:space="preserve"> (FED, STATE, PROPERTY, LOCAL)</t>
    </r>
  </si>
  <si>
    <r>
      <rPr>
        <b/>
        <sz val="12"/>
        <color rgb="FF000000"/>
        <rFont val="Helvetica Neue"/>
        <family val="2"/>
        <scheme val="major"/>
      </rPr>
      <t>COST OF INSURANCE PROTECTION</t>
    </r>
    <r>
      <rPr>
        <sz val="12"/>
        <color indexed="8"/>
        <rFont val="Helvetica Neue"/>
        <family val="2"/>
        <scheme val="major"/>
      </rPr>
      <t xml:space="preserve"> (HEALTH, HOME, AUTO, LIFE, DISABILITY, LIABILITY, ETC)</t>
    </r>
  </si>
  <si>
    <r>
      <rPr>
        <b/>
        <sz val="12"/>
        <color rgb="FF000000"/>
        <rFont val="Helvetica Neue"/>
        <family val="2"/>
        <scheme val="major"/>
      </rPr>
      <t>COST OF TRANSPORTATION</t>
    </r>
    <r>
      <rPr>
        <sz val="12"/>
        <color indexed="8"/>
        <rFont val="Helvetica Neue"/>
        <family val="2"/>
        <scheme val="major"/>
      </rPr>
      <t xml:space="preserve"> (GAS, MAINTENANCE, LICENSE PURCHASE/LEASE USE - EXCLUDING INSURANCE)</t>
    </r>
  </si>
  <si>
    <r>
      <rPr>
        <b/>
        <sz val="12"/>
        <color rgb="FF000000"/>
        <rFont val="Helvetica Neue"/>
        <family val="2"/>
        <scheme val="major"/>
      </rPr>
      <t>COST OF GIFTS</t>
    </r>
    <r>
      <rPr>
        <sz val="12"/>
        <color indexed="8"/>
        <rFont val="Helvetica Neue"/>
        <family val="2"/>
        <scheme val="major"/>
      </rPr>
      <t xml:space="preserve"> (CHARITABLE, TITHE, OTHERS, HOSPITALITY, ETC)</t>
    </r>
  </si>
  <si>
    <r>
      <rPr>
        <b/>
        <sz val="12"/>
        <color rgb="FF000000"/>
        <rFont val="Helvetica Neue"/>
        <family val="2"/>
        <scheme val="major"/>
      </rPr>
      <t>COST OF HOUSING</t>
    </r>
    <r>
      <rPr>
        <sz val="12"/>
        <color indexed="8"/>
        <rFont val="Helvetica Neue"/>
        <family val="2"/>
        <scheme val="major"/>
      </rPr>
      <t xml:space="preserve"> (RENT, MORTGAGE, UTILITIES, MAINTENANCE - EXCLUDING TAX &amp; INSURANCE)</t>
    </r>
  </si>
  <si>
    <r>
      <rPr>
        <b/>
        <sz val="12"/>
        <color rgb="FF000000"/>
        <rFont val="Helvetica Neue"/>
        <family val="2"/>
        <scheme val="major"/>
      </rPr>
      <t>COST OF MEDICAL NEEDS</t>
    </r>
    <r>
      <rPr>
        <sz val="12"/>
        <color indexed="8"/>
        <rFont val="Helvetica Neue"/>
        <family val="2"/>
        <scheme val="major"/>
      </rPr>
      <t xml:space="preserve"> (EXCLUDING INSURANCE)</t>
    </r>
  </si>
  <si>
    <r>
      <rPr>
        <b/>
        <sz val="12"/>
        <color rgb="FF000000"/>
        <rFont val="Helvetica Neue"/>
        <family val="2"/>
        <scheme val="major"/>
      </rPr>
      <t>ASSETS</t>
    </r>
    <r>
      <rPr>
        <sz val="12"/>
        <color indexed="8"/>
        <rFont val="Helvetica Neue"/>
        <family val="2"/>
        <scheme val="major"/>
      </rPr>
      <t xml:space="preserve"> - (WHAT YOU HAVE)</t>
    </r>
  </si>
  <si>
    <r>
      <rPr>
        <b/>
        <sz val="12"/>
        <color rgb="FF000000"/>
        <rFont val="Helvetica Neue"/>
        <family val="2"/>
        <scheme val="major"/>
      </rPr>
      <t>COSTS</t>
    </r>
    <r>
      <rPr>
        <sz val="12"/>
        <color indexed="8"/>
        <rFont val="Helvetica Neue"/>
        <family val="2"/>
        <scheme val="major"/>
      </rPr>
      <t xml:space="preserve"> - (WHAT YOU WILL NEED)</t>
    </r>
  </si>
  <si>
    <r>
      <rPr>
        <b/>
        <sz val="12"/>
        <color rgb="FF000000"/>
        <rFont val="Helvetica Neue"/>
        <family val="2"/>
        <scheme val="major"/>
      </rPr>
      <t>SURPLUS FOR GENEROSITY</t>
    </r>
    <r>
      <rPr>
        <sz val="12"/>
        <color indexed="8"/>
        <rFont val="Helvetica Neue"/>
        <family val="2"/>
        <scheme val="major"/>
      </rPr>
      <t xml:space="preserve"> (TO HEIRS AND CHARITY)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</si>
</sst>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#,##0.00%"/>
  </numFmts>
  <fonts count="14">
    <font>
      <sz val="10"/>
      <color indexed="8"/>
      <name val="Helvetica Neue"/>
    </font>
    <font>
      <b/>
      <sz val="12"/>
      <color indexed="8"/>
      <name val="Helvetica Neue"/>
      <family val="2"/>
    </font>
    <font>
      <sz val="10"/>
      <color indexed="8"/>
      <name val="SF Pro Text Bold"/>
    </font>
    <font>
      <sz val="10"/>
      <color indexed="8"/>
      <name val="SF Pro Text Regular"/>
    </font>
    <font>
      <sz val="12"/>
      <color indexed="8"/>
      <name val="Helvetica Neue"/>
      <family val="2"/>
      <scheme val="major"/>
    </font>
    <font>
      <b/>
      <sz val="12"/>
      <color indexed="8"/>
      <name val="Helvetica Neue (Body)"/>
    </font>
    <font>
      <b/>
      <sz val="12"/>
      <color rgb="FF000000"/>
      <name val="Helvetica Neue"/>
      <family val="2"/>
      <scheme val="major"/>
    </font>
    <font>
      <sz val="12"/>
      <color indexed="8"/>
      <name val="Helvetica Neue"/>
      <family val="2"/>
    </font>
    <font>
      <sz val="12"/>
      <color indexed="8"/>
      <name val="SF Pro Text Regular"/>
    </font>
    <font>
      <sz val="12"/>
      <color indexed="8"/>
      <name val="SF Pro Text Bold"/>
    </font>
    <font>
      <b/>
      <sz val="14"/>
      <color indexed="8"/>
      <name val="Helvetica Neue"/>
      <family val="2"/>
    </font>
    <font>
      <b/>
      <sz val="12"/>
      <color rgb="FF000000"/>
      <name val="Helvetica Neue"/>
      <family val="2"/>
      <scheme val="minor"/>
    </font>
    <font>
      <sz val="12"/>
      <color indexed="8"/>
      <name val="Helvetica Neue"/>
      <family val="2"/>
      <scheme val="minor"/>
    </font>
    <font>
      <b/>
      <sz val="12"/>
      <color indexed="8"/>
      <name val="Helvetica Neue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18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medium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1"/>
      </right>
      <top style="medium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ck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n">
        <color indexed="10"/>
      </left>
      <right style="thin">
        <color indexed="11"/>
      </right>
      <top style="thick">
        <color indexed="8"/>
      </top>
      <bottom style="thick">
        <color indexed="8"/>
      </bottom>
      <diagonal/>
    </border>
    <border>
      <left style="thin">
        <color indexed="11"/>
      </left>
      <right style="thin">
        <color indexed="10"/>
      </right>
      <top style="thick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ck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71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>
      <alignment vertical="center" wrapText="1"/>
    </xf>
    <xf numFmtId="164" fontId="3" fillId="3" borderId="2" xfId="0" applyNumberFormat="1" applyFont="1" applyFill="1" applyBorder="1" applyAlignment="1">
      <alignment vertical="center" wrapText="1"/>
    </xf>
    <xf numFmtId="49" fontId="2" fillId="2" borderId="3" xfId="0" applyNumberFormat="1" applyFont="1" applyFill="1" applyBorder="1" applyAlignment="1">
      <alignment vertical="center" wrapText="1"/>
    </xf>
    <xf numFmtId="164" fontId="3" fillId="3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4" borderId="11" xfId="0" applyFont="1" applyFill="1" applyBorder="1" applyAlignment="1">
      <alignment horizontal="center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4" fillId="2" borderId="1" xfId="0" applyNumberFormat="1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vertical="center" wrapText="1"/>
    </xf>
    <xf numFmtId="49" fontId="4" fillId="2" borderId="12" xfId="0" applyNumberFormat="1" applyFont="1" applyFill="1" applyBorder="1" applyAlignment="1">
      <alignment vertical="center" wrapText="1"/>
    </xf>
    <xf numFmtId="49" fontId="5" fillId="4" borderId="11" xfId="0" applyNumberFormat="1" applyFont="1" applyFill="1" applyBorder="1" applyAlignment="1">
      <alignment horizontal="center" wrapText="1"/>
    </xf>
    <xf numFmtId="49" fontId="6" fillId="2" borderId="7" xfId="0" applyNumberFormat="1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vertical="center" wrapText="1"/>
    </xf>
    <xf numFmtId="164" fontId="7" fillId="0" borderId="13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164" fontId="7" fillId="0" borderId="8" xfId="0" applyNumberFormat="1" applyFont="1" applyBorder="1" applyAlignment="1">
      <alignment vertical="center" wrapText="1"/>
    </xf>
    <xf numFmtId="164" fontId="7" fillId="0" borderId="10" xfId="0" applyNumberFormat="1" applyFont="1" applyBorder="1" applyAlignment="1">
      <alignment vertical="center" wrapText="1"/>
    </xf>
    <xf numFmtId="49" fontId="6" fillId="2" borderId="1" xfId="0" applyNumberFormat="1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vertical="center" wrapText="1"/>
    </xf>
    <xf numFmtId="49" fontId="6" fillId="2" borderId="5" xfId="0" applyNumberFormat="1" applyFon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vertical="center" wrapText="1"/>
    </xf>
    <xf numFmtId="164" fontId="8" fillId="3" borderId="4" xfId="0" applyNumberFormat="1" applyFont="1" applyFill="1" applyBorder="1" applyAlignment="1">
      <alignment vertical="center" wrapText="1"/>
    </xf>
    <xf numFmtId="164" fontId="9" fillId="0" borderId="6" xfId="0" applyNumberFormat="1" applyFont="1" applyBorder="1" applyAlignment="1">
      <alignment vertical="center" wrapText="1"/>
    </xf>
    <xf numFmtId="49" fontId="11" fillId="2" borderId="1" xfId="0" applyNumberFormat="1" applyFont="1" applyFill="1" applyBorder="1" applyAlignment="1">
      <alignment vertical="center" wrapText="1"/>
    </xf>
    <xf numFmtId="49" fontId="11" fillId="2" borderId="7" xfId="0" applyNumberFormat="1" applyFont="1" applyFill="1" applyBorder="1" applyAlignment="1">
      <alignment vertical="center" wrapText="1"/>
    </xf>
    <xf numFmtId="49" fontId="11" fillId="2" borderId="9" xfId="0" applyNumberFormat="1" applyFont="1" applyFill="1" applyBorder="1" applyAlignment="1">
      <alignment vertical="center" wrapText="1"/>
    </xf>
    <xf numFmtId="164" fontId="12" fillId="0" borderId="2" xfId="0" applyNumberFormat="1" applyFont="1" applyBorder="1" applyAlignment="1">
      <alignment vertical="center" wrapText="1"/>
    </xf>
    <xf numFmtId="164" fontId="12" fillId="0" borderId="8" xfId="0" applyNumberFormat="1" applyFont="1" applyBorder="1" applyAlignment="1">
      <alignment vertical="center" wrapText="1"/>
    </xf>
    <xf numFmtId="164" fontId="12" fillId="0" borderId="10" xfId="0" applyNumberFormat="1" applyFont="1" applyBorder="1" applyAlignment="1">
      <alignment vertical="center" wrapText="1"/>
    </xf>
    <xf numFmtId="165" fontId="12" fillId="3" borderId="14" xfId="0" applyNumberFormat="1" applyFont="1" applyFill="1" applyBorder="1" applyAlignment="1">
      <alignment vertical="center" wrapText="1"/>
    </xf>
    <xf numFmtId="164" fontId="12" fillId="0" borderId="14" xfId="0" applyNumberFormat="1" applyFont="1" applyBorder="1" applyAlignment="1">
      <alignment vertical="center" wrapText="1"/>
    </xf>
    <xf numFmtId="3" fontId="12" fillId="3" borderId="14" xfId="0" applyNumberFormat="1" applyFont="1" applyFill="1" applyBorder="1" applyAlignment="1">
      <alignment vertical="center" wrapText="1"/>
    </xf>
    <xf numFmtId="165" fontId="12" fillId="3" borderId="15" xfId="0" applyNumberFormat="1" applyFont="1" applyFill="1" applyBorder="1" applyAlignment="1">
      <alignment vertical="center" wrapText="1"/>
    </xf>
    <xf numFmtId="164" fontId="12" fillId="0" borderId="15" xfId="0" applyNumberFormat="1" applyFont="1" applyBorder="1" applyAlignment="1">
      <alignment vertical="center" wrapText="1"/>
    </xf>
    <xf numFmtId="3" fontId="12" fillId="3" borderId="15" xfId="0" applyNumberFormat="1" applyFont="1" applyFill="1" applyBorder="1" applyAlignment="1">
      <alignment vertical="center" wrapText="1"/>
    </xf>
    <xf numFmtId="165" fontId="12" fillId="3" borderId="16" xfId="0" applyNumberFormat="1" applyFont="1" applyFill="1" applyBorder="1" applyAlignment="1">
      <alignment vertical="center" wrapText="1"/>
    </xf>
    <xf numFmtId="164" fontId="12" fillId="0" borderId="16" xfId="0" applyNumberFormat="1" applyFont="1" applyBorder="1" applyAlignment="1">
      <alignment vertical="center" wrapText="1"/>
    </xf>
    <xf numFmtId="3" fontId="12" fillId="3" borderId="16" xfId="0" applyNumberFormat="1" applyFont="1" applyFill="1" applyBorder="1" applyAlignment="1">
      <alignment vertical="center" wrapText="1"/>
    </xf>
    <xf numFmtId="165" fontId="12" fillId="0" borderId="17" xfId="0" applyNumberFormat="1" applyFont="1" applyBorder="1" applyAlignment="1">
      <alignment vertical="center" wrapText="1"/>
    </xf>
    <xf numFmtId="164" fontId="12" fillId="0" borderId="17" xfId="0" applyNumberFormat="1" applyFont="1" applyBorder="1" applyAlignment="1">
      <alignment vertical="center" wrapText="1"/>
    </xf>
    <xf numFmtId="3" fontId="12" fillId="0" borderId="17" xfId="0" applyNumberFormat="1" applyFont="1" applyBorder="1" applyAlignment="1">
      <alignment vertical="center" wrapText="1"/>
    </xf>
    <xf numFmtId="49" fontId="13" fillId="4" borderId="11" xfId="0" applyNumberFormat="1" applyFont="1" applyFill="1" applyBorder="1" applyAlignment="1">
      <alignment horizontal="center" wrapText="1"/>
    </xf>
    <xf numFmtId="164" fontId="4" fillId="3" borderId="13" xfId="0" applyNumberFormat="1" applyFont="1" applyFill="1" applyBorder="1" applyAlignment="1">
      <alignment vertical="center" wrapText="1"/>
    </xf>
    <xf numFmtId="164" fontId="4" fillId="0" borderId="14" xfId="0" applyNumberFormat="1" applyFont="1" applyBorder="1" applyAlignment="1">
      <alignment vertical="center" wrapText="1"/>
    </xf>
    <xf numFmtId="165" fontId="4" fillId="3" borderId="14" xfId="0" applyNumberFormat="1" applyFont="1" applyFill="1" applyBorder="1" applyAlignment="1">
      <alignment vertical="center" wrapText="1"/>
    </xf>
    <xf numFmtId="3" fontId="4" fillId="3" borderId="14" xfId="0" applyNumberFormat="1" applyFont="1" applyFill="1" applyBorder="1" applyAlignment="1">
      <alignment vertical="center" wrapText="1"/>
    </xf>
    <xf numFmtId="164" fontId="4" fillId="3" borderId="2" xfId="0" applyNumberFormat="1" applyFont="1" applyFill="1" applyBorder="1" applyAlignment="1">
      <alignment vertical="center" wrapText="1"/>
    </xf>
    <xf numFmtId="164" fontId="4" fillId="0" borderId="15" xfId="0" applyNumberFormat="1" applyFont="1" applyBorder="1" applyAlignment="1">
      <alignment vertical="center" wrapText="1"/>
    </xf>
    <xf numFmtId="165" fontId="4" fillId="3" borderId="15" xfId="0" applyNumberFormat="1" applyFont="1" applyFill="1" applyBorder="1" applyAlignment="1">
      <alignment vertical="center" wrapText="1"/>
    </xf>
    <xf numFmtId="3" fontId="4" fillId="3" borderId="15" xfId="0" applyNumberFormat="1" applyFont="1" applyFill="1" applyBorder="1" applyAlignment="1">
      <alignment vertical="center" wrapText="1"/>
    </xf>
    <xf numFmtId="164" fontId="4" fillId="3" borderId="8" xfId="0" applyNumberFormat="1" applyFont="1" applyFill="1" applyBorder="1" applyAlignment="1">
      <alignment vertical="center" wrapText="1"/>
    </xf>
    <xf numFmtId="164" fontId="4" fillId="0" borderId="16" xfId="0" applyNumberFormat="1" applyFont="1" applyBorder="1" applyAlignment="1">
      <alignment vertical="center" wrapText="1"/>
    </xf>
    <xf numFmtId="165" fontId="4" fillId="3" borderId="16" xfId="0" applyNumberFormat="1" applyFont="1" applyFill="1" applyBorder="1" applyAlignment="1">
      <alignment vertical="center" wrapText="1"/>
    </xf>
    <xf numFmtId="3" fontId="4" fillId="3" borderId="16" xfId="0" applyNumberFormat="1" applyFont="1" applyFill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164" fontId="4" fillId="0" borderId="17" xfId="0" applyNumberFormat="1" applyFont="1" applyBorder="1" applyAlignment="1">
      <alignment vertical="center" wrapText="1"/>
    </xf>
    <xf numFmtId="165" fontId="4" fillId="0" borderId="17" xfId="0" applyNumberFormat="1" applyFont="1" applyBorder="1" applyAlignment="1">
      <alignment vertical="center" wrapText="1"/>
    </xf>
    <xf numFmtId="3" fontId="4" fillId="0" borderId="17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164" fontId="4" fillId="0" borderId="8" xfId="0" applyNumberFormat="1" applyFont="1" applyBorder="1" applyAlignment="1">
      <alignment vertical="center" wrapText="1"/>
    </xf>
    <xf numFmtId="49" fontId="4" fillId="5" borderId="9" xfId="0" applyNumberFormat="1" applyFont="1" applyFill="1" applyBorder="1" applyAlignment="1">
      <alignment vertical="center" wrapText="1"/>
    </xf>
    <xf numFmtId="164" fontId="4" fillId="5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BDBDB"/>
      <rgbColor rgb="FFA5A5A5"/>
      <rgbColor rgb="FF3F3F3F"/>
      <rgbColor rgb="FFDAFEAD"/>
      <rgbColor rgb="FFBDC0BF"/>
      <rgbColor rgb="FF56C1FE"/>
      <rgbColor rgb="FF52A02E"/>
      <rgbColor rgb="FF00789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349484</xdr:colOff>
      <xdr:row>0</xdr:row>
      <xdr:rowOff>0</xdr:rowOff>
    </xdr:from>
    <xdr:to>
      <xdr:col>12</xdr:col>
      <xdr:colOff>548719</xdr:colOff>
      <xdr:row>5</xdr:row>
      <xdr:rowOff>67437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349484" y="0"/>
          <a:ext cx="9343235" cy="892937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000" b="0" i="0" u="none" strike="noStrike" cap="none" spc="0" baseline="0">
              <a:solidFill>
                <a:srgbClr val="000000"/>
              </a:solidFill>
              <a:uFillTx/>
              <a:latin typeface="SF Pro Text Bold"/>
              <a:ea typeface="SF Pro Text Bold"/>
              <a:cs typeface="SF Pro Text Bold"/>
              <a:sym typeface="SF Pro Text Bold"/>
            </a:defRPr>
          </a:pPr>
          <a:r>
            <a:rPr sz="1400" b="1" i="0" u="none" strike="noStrike" cap="none" spc="0" baseline="0">
              <a:solidFill>
                <a:srgbClr val="000000"/>
              </a:solidFill>
              <a:uFillTx/>
              <a:latin typeface="+mj-lt"/>
              <a:ea typeface="SF Pro Text Bold"/>
              <a:cs typeface="SF Pro Text Bold"/>
              <a:sym typeface="SF Pro Text Bold"/>
            </a:rPr>
            <a:t>WORKSHEET FOR DEFINING SURPLUS IN RETIREMENT FOR THE PURPOSES OF PLANNING GENEROUS CHARITABLE INVESTMENTS</a:t>
          </a: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rgbClr val="000000"/>
              </a:solidFill>
              <a:uFillTx/>
              <a:latin typeface="SF Pro Text Regular"/>
              <a:ea typeface="SF Pro Text Regular"/>
              <a:cs typeface="SF Pro Text Regular"/>
              <a:sym typeface="SF Pro Text Regular"/>
            </a:defRPr>
          </a:pPr>
          <a:endParaRPr sz="1100" b="0" i="0" u="none" strike="noStrike" cap="none" spc="0" baseline="0">
            <a:solidFill>
              <a:srgbClr val="000000"/>
            </a:solidFill>
            <a:uFillTx/>
            <a:latin typeface="+mj-lt"/>
            <a:ea typeface="SF Pro Text Regular"/>
            <a:cs typeface="SF Pro Text Regular"/>
            <a:sym typeface="SF Pro Text Regular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rgbClr val="000000"/>
              </a:solidFill>
              <a:uFillTx/>
              <a:latin typeface="SF Pro Text Regular"/>
              <a:ea typeface="SF Pro Text Regular"/>
              <a:cs typeface="SF Pro Text Regular"/>
              <a:sym typeface="SF Pro Text Regular"/>
            </a:defRPr>
          </a:pPr>
          <a:r>
            <a:rPr sz="1200" b="0" i="0" u="none" strike="noStrike" cap="none" spc="0" baseline="0">
              <a:solidFill>
                <a:srgbClr val="000000"/>
              </a:solidFill>
              <a:uFillTx/>
              <a:latin typeface="+mj-lt"/>
              <a:ea typeface="SF Pro Text Regular"/>
              <a:cs typeface="SF Pro Text Regular"/>
              <a:sym typeface="SF Pro Text Regular"/>
            </a:rPr>
            <a:t>Fill in the </a:t>
          </a:r>
          <a:r>
            <a:rPr sz="1200" b="0" i="0" u="none" strike="noStrike" cap="none" spc="0" baseline="0">
              <a:solidFill>
                <a:srgbClr val="52A02F"/>
              </a:solidFill>
              <a:uFillTx/>
              <a:latin typeface="+mj-lt"/>
              <a:ea typeface="SF Pro Text Bold"/>
              <a:cs typeface="SF Pro Text Bold"/>
              <a:sym typeface="SF Pro Text Bold"/>
            </a:rPr>
            <a:t>GREEN</a:t>
          </a:r>
          <a:r>
            <a:rPr sz="1200" b="0" i="0" u="none" strike="noStrike" cap="none" spc="0" baseline="0">
              <a:solidFill>
                <a:srgbClr val="000000"/>
              </a:solidFill>
              <a:uFillTx/>
              <a:latin typeface="+mj-lt"/>
              <a:ea typeface="SF Pro Text Regular"/>
              <a:cs typeface="SF Pro Text Regular"/>
              <a:sym typeface="SF Pro Text Regular"/>
            </a:rPr>
            <a:t> cells.</a:t>
          </a:r>
        </a:p>
      </xdr:txBody>
    </xdr:sp>
    <xdr:clientData/>
  </xdr:twoCellAnchor>
  <xdr:twoCellAnchor>
    <xdr:from>
      <xdr:col>0</xdr:col>
      <xdr:colOff>0</xdr:colOff>
      <xdr:row>115</xdr:row>
      <xdr:rowOff>99746</xdr:rowOff>
    </xdr:from>
    <xdr:to>
      <xdr:col>12</xdr:col>
      <xdr:colOff>199235</xdr:colOff>
      <xdr:row>130</xdr:row>
      <xdr:rowOff>18466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-204236" y="19086246"/>
          <a:ext cx="9343237" cy="239522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rgbClr val="000000"/>
              </a:solidFill>
              <a:uFillTx/>
              <a:latin typeface="SF Pro Text Regular"/>
              <a:ea typeface="SF Pro Text Regular"/>
              <a:cs typeface="SF Pro Text Regular"/>
              <a:sym typeface="SF Pro Text Regular"/>
            </a:defRPr>
          </a:pPr>
          <a:r>
            <a:rPr sz="1100" b="0" i="0" u="none" strike="noStrike" cap="none" spc="0" baseline="0">
              <a:solidFill>
                <a:srgbClr val="000000"/>
              </a:solidFill>
              <a:uFillTx/>
              <a:latin typeface="SF Pro Text Regular"/>
              <a:ea typeface="SF Pro Text Regular"/>
              <a:cs typeface="SF Pro Text Regular"/>
              <a:sym typeface="SF Pro Text Regular"/>
            </a:rPr>
            <a:t>This </a:t>
          </a:r>
          <a:r>
            <a:rPr sz="1100" b="0" i="0" u="none" strike="noStrike" cap="none" spc="0" baseline="0">
              <a:solidFill>
                <a:srgbClr val="007894"/>
              </a:solidFill>
              <a:uFillTx/>
              <a:latin typeface="SF Pro Text Bold"/>
              <a:ea typeface="SF Pro Text Bold"/>
              <a:cs typeface="SF Pro Text Bold"/>
              <a:sym typeface="SF Pro Text Bold"/>
            </a:rPr>
            <a:t>BLUE</a:t>
          </a:r>
          <a:r>
            <a:rPr sz="1100" b="0" i="0" u="none" strike="noStrike" cap="none" spc="0" baseline="0">
              <a:solidFill>
                <a:srgbClr val="000000"/>
              </a:solidFill>
              <a:uFillTx/>
              <a:latin typeface="SF Pro Text Regular"/>
              <a:ea typeface="SF Pro Text Regular"/>
              <a:cs typeface="SF Pro Text Regular"/>
              <a:sym typeface="SF Pro Text Regular"/>
            </a:rPr>
            <a:t> is your potential surplus that can be distributed to heirs and invested in charity. </a:t>
          </a:r>
          <a:r>
            <a:rPr sz="1100" b="0" i="1" u="none" strike="noStrike" cap="none" spc="0" baseline="0">
              <a:solidFill>
                <a:srgbClr val="000000"/>
              </a:solidFill>
              <a:uFillTx/>
              <a:latin typeface="SF Pro Text Regular"/>
              <a:ea typeface="SF Pro Text Regular"/>
              <a:cs typeface="SF Pro Text Regular"/>
              <a:sym typeface="SF Pro Text Regular"/>
            </a:rPr>
            <a:t>Thoughtful</a:t>
          </a:r>
          <a:r>
            <a:rPr sz="1100" b="0" i="0" u="none" strike="noStrike" cap="none" spc="0" baseline="0">
              <a:solidFill>
                <a:srgbClr val="000000"/>
              </a:solidFill>
              <a:uFillTx/>
              <a:latin typeface="SF Pro Text Regular"/>
              <a:ea typeface="SF Pro Text Regular"/>
              <a:cs typeface="SF Pro Text Regular"/>
              <a:sym typeface="SF Pro Text Regular"/>
            </a:rPr>
            <a:t> and </a:t>
          </a:r>
          <a:r>
            <a:rPr sz="1100" b="0" i="1" u="none" strike="noStrike" cap="none" spc="0" baseline="0">
              <a:solidFill>
                <a:srgbClr val="000000"/>
              </a:solidFill>
              <a:uFillTx/>
              <a:latin typeface="SF Pro Text Regular"/>
              <a:ea typeface="SF Pro Text Regular"/>
              <a:cs typeface="SF Pro Text Regular"/>
              <a:sym typeface="SF Pro Text Regular"/>
            </a:rPr>
            <a:t>cheerful</a:t>
          </a:r>
          <a:r>
            <a:rPr sz="1100" b="0" i="0" u="none" strike="noStrike" cap="none" spc="0" baseline="0">
              <a:solidFill>
                <a:srgbClr val="000000"/>
              </a:solidFill>
              <a:uFillTx/>
              <a:latin typeface="SF Pro Text Regular"/>
              <a:ea typeface="SF Pro Text Regular"/>
              <a:cs typeface="SF Pro Text Regular"/>
              <a:sym typeface="SF Pro Text Regular"/>
            </a:rPr>
            <a:t> INVESTMENTS in Christ’s mission of making disciples from “this surplus” (above) brings: blessing from God to us, joy to those in need and glory to God.</a:t>
          </a: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rgbClr val="000000"/>
              </a:solidFill>
              <a:uFillTx/>
              <a:latin typeface="SF Pro Text Bold"/>
              <a:ea typeface="SF Pro Text Bold"/>
              <a:cs typeface="SF Pro Text Bold"/>
              <a:sym typeface="SF Pro Text Bold"/>
            </a:defRPr>
          </a:pPr>
          <a:endParaRPr sz="1100" b="0" i="0" u="none" strike="noStrike" cap="none" spc="0" baseline="0">
            <a:solidFill>
              <a:srgbClr val="000000"/>
            </a:solidFill>
            <a:uFillTx/>
            <a:latin typeface="SF Pro Text Bold"/>
            <a:ea typeface="SF Pro Text Bold"/>
            <a:cs typeface="SF Pro Text Bold"/>
            <a:sym typeface="SF Pro Text Bold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rgbClr val="000000"/>
              </a:solidFill>
              <a:uFillTx/>
              <a:latin typeface="SF Pro Text Bold"/>
              <a:ea typeface="SF Pro Text Bold"/>
              <a:cs typeface="SF Pro Text Bold"/>
              <a:sym typeface="SF Pro Text Bold"/>
            </a:defRPr>
          </a:pPr>
          <a:r>
            <a:rPr sz="1100" b="0" i="0" u="none" strike="noStrike" cap="none" spc="0" baseline="0">
              <a:solidFill>
                <a:srgbClr val="000000"/>
              </a:solidFill>
              <a:uFillTx/>
              <a:latin typeface="SF Pro Text Regular"/>
              <a:ea typeface="SF Pro Text Regular"/>
              <a:cs typeface="SF Pro Text Regular"/>
              <a:sym typeface="SF Pro Text Regular"/>
            </a:rPr>
            <a:t>Doctor Luke quoted Jesus saying this, </a:t>
          </a:r>
          <a:r>
            <a:rPr sz="1100" b="0" i="1" u="none" strike="noStrike" cap="none" spc="0" baseline="0">
              <a:solidFill>
                <a:srgbClr val="000000"/>
              </a:solidFill>
              <a:uFillTx/>
              <a:latin typeface="SF Pro Text Bold"/>
              <a:ea typeface="SF Pro Text Bold"/>
              <a:cs typeface="SF Pro Text Bold"/>
              <a:sym typeface="SF Pro Text Bold"/>
            </a:rPr>
            <a:t>“…to whom much is given, much is expected.”</a:t>
          </a:r>
          <a:r>
            <a:rPr sz="1100" b="0" i="0" u="none" strike="noStrike" cap="none" spc="0" baseline="0">
              <a:solidFill>
                <a:srgbClr val="000000"/>
              </a:solidFill>
              <a:uFillTx/>
              <a:latin typeface="SF Pro Text Bold"/>
              <a:ea typeface="SF Pro Text Bold"/>
              <a:cs typeface="SF Pro Text Bold"/>
              <a:sym typeface="SF Pro Text Bold"/>
            </a:rPr>
            <a:t> </a:t>
          </a:r>
          <a:r>
            <a:rPr sz="1100" b="0" i="0" u="none" strike="noStrike" cap="none" spc="0" baseline="0">
              <a:solidFill>
                <a:srgbClr val="000000"/>
              </a:solidFill>
              <a:uFillTx/>
              <a:latin typeface="SF Pro Text Regular"/>
              <a:ea typeface="SF Pro Text Regular"/>
              <a:cs typeface="SF Pro Text Regular"/>
              <a:sym typeface="SF Pro Text Regular"/>
            </a:rPr>
            <a:t>- Luke 12:46</a:t>
          </a: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rgbClr val="000000"/>
              </a:solidFill>
              <a:uFillTx/>
              <a:latin typeface="SF Pro Text Bold"/>
              <a:ea typeface="SF Pro Text Bold"/>
              <a:cs typeface="SF Pro Text Bold"/>
              <a:sym typeface="SF Pro Text Bold"/>
            </a:defRPr>
          </a:pPr>
          <a:endParaRPr sz="1100" b="0" i="0" u="none" strike="noStrike" cap="none" spc="0" baseline="0">
            <a:solidFill>
              <a:srgbClr val="000000"/>
            </a:solidFill>
            <a:uFillTx/>
            <a:latin typeface="SF Pro Text Bold"/>
            <a:ea typeface="SF Pro Text Bold"/>
            <a:cs typeface="SF Pro Text Bold"/>
            <a:sym typeface="SF Pro Text Bold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rgbClr val="000000"/>
              </a:solidFill>
              <a:uFillTx/>
              <a:latin typeface="SF Pro Text Bold"/>
              <a:ea typeface="SF Pro Text Bold"/>
              <a:cs typeface="SF Pro Text Bold"/>
              <a:sym typeface="SF Pro Text Bold"/>
            </a:defRPr>
          </a:pPr>
          <a:r>
            <a:rPr sz="1100" b="0" i="1" u="none" strike="noStrike" cap="none" spc="0" baseline="0">
              <a:solidFill>
                <a:srgbClr val="000000"/>
              </a:solidFill>
              <a:uFillTx/>
              <a:latin typeface="SF Pro Text Bold"/>
              <a:ea typeface="SF Pro Text Bold"/>
              <a:cs typeface="SF Pro Text Bold"/>
              <a:sym typeface="SF Pro Text Bold"/>
            </a:rPr>
            <a:t>“You will be enriched in every way so that you can be generous on every occasion, and through us your generosity will result in thanksgiving to God.”</a:t>
          </a:r>
          <a:r>
            <a:rPr sz="1100" b="0" i="0" u="none" strike="noStrike" cap="none" spc="0" baseline="0">
              <a:solidFill>
                <a:srgbClr val="000000"/>
              </a:solidFill>
              <a:uFillTx/>
              <a:latin typeface="SF Pro Text Bold"/>
              <a:ea typeface="SF Pro Text Bold"/>
              <a:cs typeface="SF Pro Text Bold"/>
              <a:sym typeface="SF Pro Text Bold"/>
            </a:rPr>
            <a:t> </a:t>
          </a:r>
          <a:r>
            <a:rPr sz="1100" b="0" i="0" u="none" strike="noStrike" cap="none" spc="0" baseline="0">
              <a:solidFill>
                <a:srgbClr val="000000"/>
              </a:solidFill>
              <a:uFillTx/>
              <a:latin typeface="SF Pro Text Regular"/>
              <a:ea typeface="SF Pro Text Regular"/>
              <a:cs typeface="SF Pro Text Regular"/>
              <a:sym typeface="SF Pro Text Regular"/>
            </a:rPr>
            <a:t>- 2 Corinthians 9:11</a:t>
          </a: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rgbClr val="000000"/>
              </a:solidFill>
              <a:uFillTx/>
              <a:latin typeface="SF Pro Text Bold"/>
              <a:ea typeface="SF Pro Text Bold"/>
              <a:cs typeface="SF Pro Text Bold"/>
              <a:sym typeface="SF Pro Text Bold"/>
            </a:defRPr>
          </a:pPr>
          <a:endParaRPr sz="1100" b="0" i="0" u="none" strike="noStrike" cap="none" spc="0" baseline="0">
            <a:solidFill>
              <a:srgbClr val="000000"/>
            </a:solidFill>
            <a:uFillTx/>
            <a:latin typeface="SF Pro Text Regular"/>
            <a:ea typeface="SF Pro Text Regular"/>
            <a:cs typeface="SF Pro Text Regular"/>
            <a:sym typeface="SF Pro Text Regular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rgbClr val="000000"/>
              </a:solidFill>
              <a:uFillTx/>
              <a:latin typeface="SF Pro Text Bold"/>
              <a:ea typeface="SF Pro Text Bold"/>
              <a:cs typeface="SF Pro Text Bold"/>
              <a:sym typeface="SF Pro Text Bold"/>
            </a:defRPr>
          </a:pPr>
          <a:r>
            <a:rPr sz="1100" b="0" i="1" u="none" strike="noStrike" cap="none" spc="0" baseline="0">
              <a:solidFill>
                <a:srgbClr val="000000"/>
              </a:solidFill>
              <a:uFillTx/>
              <a:latin typeface="SF Pro Text Bold"/>
              <a:ea typeface="SF Pro Text Bold"/>
              <a:cs typeface="SF Pro Text Bold"/>
              <a:sym typeface="SF Pro Text Bold"/>
            </a:rPr>
            <a:t>“Each of you should give what you have decided in your heart to give, not reluctantly or under compulsion, for God loves a cheerful giver.”</a:t>
          </a:r>
          <a:r>
            <a:rPr sz="1100" b="0" i="1" u="none" strike="noStrike" cap="none" spc="0" baseline="0">
              <a:solidFill>
                <a:srgbClr val="000000"/>
              </a:solidFill>
              <a:uFillTx/>
              <a:latin typeface="SF Pro Text Regular"/>
              <a:ea typeface="SF Pro Text Regular"/>
              <a:cs typeface="SF Pro Text Regular"/>
              <a:sym typeface="SF Pro Text Regular"/>
            </a:rPr>
            <a:t> </a:t>
          </a:r>
          <a:r>
            <a:rPr sz="1100" b="0" i="0" u="none" strike="noStrike" cap="none" spc="0" baseline="0">
              <a:solidFill>
                <a:srgbClr val="000000"/>
              </a:solidFill>
              <a:uFillTx/>
              <a:latin typeface="SF Pro Text Regular"/>
              <a:ea typeface="SF Pro Text Regular"/>
              <a:cs typeface="SF Pro Text Regular"/>
              <a:sym typeface="SF Pro Text Regular"/>
            </a:rPr>
            <a:t>- 2 Corinthians 9:7</a:t>
          </a: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rgbClr val="000000"/>
              </a:solidFill>
              <a:uFillTx/>
              <a:latin typeface="SF Pro Text Bold"/>
              <a:ea typeface="SF Pro Text Bold"/>
              <a:cs typeface="SF Pro Text Bold"/>
              <a:sym typeface="SF Pro Text Bold"/>
            </a:defRPr>
          </a:pPr>
          <a:endParaRPr sz="1100" b="0" i="0" u="none" strike="noStrike" cap="none" spc="0" baseline="0">
            <a:solidFill>
              <a:srgbClr val="000000"/>
            </a:solidFill>
            <a:uFillTx/>
            <a:latin typeface="SF Pro Text Regular"/>
            <a:ea typeface="SF Pro Text Regular"/>
            <a:cs typeface="SF Pro Text Regular"/>
            <a:sym typeface="SF Pro Text Regular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rgbClr val="000000"/>
              </a:solidFill>
              <a:uFillTx/>
              <a:latin typeface="SF Pro Text Bold"/>
              <a:ea typeface="SF Pro Text Bold"/>
              <a:cs typeface="SF Pro Text Bold"/>
              <a:sym typeface="SF Pro Text Bold"/>
            </a:defRPr>
          </a:pPr>
          <a:r>
            <a:rPr sz="1100" b="0" i="0" u="none" strike="noStrike" cap="none" spc="0" baseline="0">
              <a:solidFill>
                <a:srgbClr val="000000"/>
              </a:solidFill>
              <a:uFillTx/>
              <a:latin typeface="SF Pro Text Regular"/>
              <a:ea typeface="SF Pro Text Regular"/>
              <a:cs typeface="SF Pro Text Regular"/>
              <a:sym typeface="SF Pro Text Regular"/>
            </a:rPr>
            <a:t>The information provided above is to assist you in determining your surplus so you can be thoughtfully generous to others.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0"/>
  <sheetViews>
    <sheetView showGridLines="0" workbookViewId="0">
      <pane xSplit="1" topLeftCell="B1" activePane="topRight" state="frozen"/>
      <selection pane="topRight" sqref="A1:B1"/>
    </sheetView>
  </sheetViews>
  <sheetFormatPr baseColWidth="10" defaultColWidth="16.33203125" defaultRowHeight="20" customHeight="1"/>
  <cols>
    <col min="1" max="1" width="23.5" style="1" customWidth="1"/>
    <col min="2" max="256" width="16.33203125" style="1" customWidth="1"/>
  </cols>
  <sheetData>
    <row r="1" spans="1:2" ht="28.75" customHeight="1">
      <c r="A1" s="69" t="s">
        <v>0</v>
      </c>
      <c r="B1" s="69"/>
    </row>
    <row r="2" spans="1:2" ht="20.25" customHeight="1">
      <c r="A2" s="2" t="s">
        <v>1</v>
      </c>
      <c r="B2" s="3">
        <v>345000</v>
      </c>
    </row>
    <row r="3" spans="1:2" ht="20.25" customHeight="1">
      <c r="A3" s="2" t="s">
        <v>2</v>
      </c>
      <c r="B3" s="3">
        <v>600000</v>
      </c>
    </row>
    <row r="4" spans="1:2" ht="20.25" customHeight="1">
      <c r="A4" s="2" t="s">
        <v>3</v>
      </c>
      <c r="B4" s="3">
        <v>87000</v>
      </c>
    </row>
    <row r="5" spans="1:2" ht="20.25" customHeight="1">
      <c r="A5" s="2" t="s">
        <v>4</v>
      </c>
      <c r="B5" s="3">
        <v>75000</v>
      </c>
    </row>
    <row r="6" spans="1:2" ht="20.25" customHeight="1">
      <c r="A6" s="2" t="s">
        <v>5</v>
      </c>
      <c r="B6" s="3">
        <v>0</v>
      </c>
    </row>
    <row r="7" spans="1:2" ht="20.25" customHeight="1">
      <c r="A7" s="2" t="s">
        <v>6</v>
      </c>
      <c r="B7" s="3">
        <v>0</v>
      </c>
    </row>
    <row r="8" spans="1:2" ht="20.25" customHeight="1">
      <c r="A8" s="2" t="s">
        <v>7</v>
      </c>
      <c r="B8" s="3">
        <v>0</v>
      </c>
    </row>
    <row r="9" spans="1:2" ht="21.25" customHeight="1">
      <c r="A9" s="4" t="s">
        <v>8</v>
      </c>
      <c r="B9" s="5">
        <v>0</v>
      </c>
    </row>
    <row r="10" spans="1:2" ht="21.25" customHeight="1">
      <c r="A10" s="6" t="s">
        <v>9</v>
      </c>
      <c r="B10" s="7">
        <f>SUM(B2:B9)</f>
        <v>1107000</v>
      </c>
    </row>
  </sheetData>
  <mergeCells count="1">
    <mergeCell ref="A1:B1"/>
  </mergeCell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8"/>
  <sheetViews>
    <sheetView showGridLines="0" workbookViewId="0">
      <pane xSplit="1" topLeftCell="B1" activePane="topRight" state="frozen"/>
      <selection pane="topRight" activeCell="E11" sqref="E11"/>
    </sheetView>
  </sheetViews>
  <sheetFormatPr baseColWidth="10" defaultColWidth="16.33203125" defaultRowHeight="20" customHeight="1"/>
  <cols>
    <col min="1" max="1" width="38.1640625" style="8" customWidth="1"/>
    <col min="2" max="256" width="16.33203125" style="8" customWidth="1"/>
  </cols>
  <sheetData>
    <row r="1" spans="1:2" ht="28.75" customHeight="1">
      <c r="A1" s="70" t="s">
        <v>10</v>
      </c>
      <c r="B1" s="70"/>
    </row>
    <row r="2" spans="1:2" ht="20.25" customHeight="1">
      <c r="A2" s="24" t="s">
        <v>11</v>
      </c>
      <c r="B2" s="27">
        <v>0</v>
      </c>
    </row>
    <row r="3" spans="1:2" ht="20.25" customHeight="1">
      <c r="A3" s="24" t="s">
        <v>12</v>
      </c>
      <c r="B3" s="27">
        <v>0</v>
      </c>
    </row>
    <row r="4" spans="1:2" ht="20.25" customHeight="1">
      <c r="A4" s="24" t="s">
        <v>13</v>
      </c>
      <c r="B4" s="27">
        <v>0</v>
      </c>
    </row>
    <row r="5" spans="1:2" ht="20.25" customHeight="1">
      <c r="A5" s="24" t="s">
        <v>14</v>
      </c>
      <c r="B5" s="27">
        <v>0</v>
      </c>
    </row>
    <row r="6" spans="1:2" ht="20.25" customHeight="1">
      <c r="A6" s="24" t="s">
        <v>15</v>
      </c>
      <c r="B6" s="27">
        <v>0</v>
      </c>
    </row>
    <row r="7" spans="1:2" ht="21.25" customHeight="1">
      <c r="A7" s="25" t="s">
        <v>16</v>
      </c>
      <c r="B7" s="28">
        <v>0</v>
      </c>
    </row>
    <row r="8" spans="1:2" ht="29" customHeight="1">
      <c r="A8" s="26" t="s">
        <v>17</v>
      </c>
      <c r="B8" s="29">
        <f>SUM(B2:B7)</f>
        <v>0</v>
      </c>
    </row>
  </sheetData>
  <mergeCells count="1">
    <mergeCell ref="A1:B1"/>
  </mergeCell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4"/>
  <sheetViews>
    <sheetView showGridLines="0" tabSelected="1" workbookViewId="0">
      <pane xSplit="1" topLeftCell="B1" activePane="topRight" state="frozen"/>
      <selection pane="topRight" activeCell="C11" sqref="C11"/>
    </sheetView>
  </sheetViews>
  <sheetFormatPr baseColWidth="10" defaultColWidth="16.33203125" defaultRowHeight="20" customHeight="1"/>
  <cols>
    <col min="1" max="1" width="35.83203125" style="9" customWidth="1"/>
    <col min="2" max="256" width="16.33203125" style="9" customWidth="1"/>
  </cols>
  <sheetData>
    <row r="1" spans="1:2" ht="28.75" customHeight="1">
      <c r="A1" s="70" t="s">
        <v>18</v>
      </c>
      <c r="B1" s="70"/>
    </row>
    <row r="2" spans="1:2" ht="34" customHeight="1">
      <c r="A2" s="30" t="s">
        <v>9</v>
      </c>
      <c r="B2" s="33">
        <f>'Sheet 1 - ADD YOUR CURRENT ASSE'!B10</f>
        <v>1107000</v>
      </c>
    </row>
    <row r="3" spans="1:2" ht="37" customHeight="1">
      <c r="A3" s="31" t="s">
        <v>19</v>
      </c>
      <c r="B3" s="34">
        <f>'Sheet 1 - SUBTRACT YOUR CURRENT'!B8</f>
        <v>0</v>
      </c>
    </row>
    <row r="4" spans="1:2" ht="24" customHeight="1">
      <c r="A4" s="32" t="s">
        <v>20</v>
      </c>
      <c r="B4" s="35">
        <f>B2-B3</f>
        <v>1107000</v>
      </c>
    </row>
  </sheetData>
  <mergeCells count="1">
    <mergeCell ref="A1:B1"/>
  </mergeCell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9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G12" sqref="G12"/>
    </sheetView>
  </sheetViews>
  <sheetFormatPr baseColWidth="10" defaultColWidth="16.33203125" defaultRowHeight="20" customHeight="1"/>
  <cols>
    <col min="1" max="1" width="24.83203125" style="10" customWidth="1"/>
    <col min="2" max="2" width="19" style="10" customWidth="1"/>
    <col min="3" max="3" width="21" style="10" customWidth="1"/>
    <col min="4" max="256" width="16.33203125" style="10" customWidth="1"/>
  </cols>
  <sheetData>
    <row r="1" spans="1:6" ht="28.75" customHeight="1">
      <c r="A1" s="70" t="s">
        <v>21</v>
      </c>
      <c r="B1" s="70"/>
      <c r="C1" s="70"/>
      <c r="D1" s="70"/>
      <c r="E1" s="70"/>
      <c r="F1" s="70"/>
    </row>
    <row r="2" spans="1:6" ht="127" customHeight="1">
      <c r="A2" s="11"/>
      <c r="B2" s="17" t="s">
        <v>22</v>
      </c>
      <c r="C2" s="17" t="s">
        <v>23</v>
      </c>
      <c r="D2" s="17" t="s">
        <v>24</v>
      </c>
      <c r="E2" s="17" t="s">
        <v>25</v>
      </c>
      <c r="F2" s="17" t="s">
        <v>26</v>
      </c>
    </row>
    <row r="3" spans="1:6" ht="56" customHeight="1">
      <c r="A3" s="16" t="s">
        <v>41</v>
      </c>
      <c r="B3" s="20">
        <f>'Sheet 1 - ADD YOUR CURRENT ASSE'!B3</f>
        <v>600000</v>
      </c>
      <c r="C3" s="36">
        <v>4.4999999999999998E-2</v>
      </c>
      <c r="D3" s="37">
        <f t="shared" ref="D3:D8" si="0">B3*C3</f>
        <v>27000</v>
      </c>
      <c r="E3" s="38">
        <v>33</v>
      </c>
      <c r="F3" s="37">
        <f>B3+D3*E3</f>
        <v>1491000</v>
      </c>
    </row>
    <row r="4" spans="1:6" ht="48" customHeight="1">
      <c r="A4" s="14" t="s">
        <v>42</v>
      </c>
      <c r="B4" s="21">
        <f>'Sheet 1 - ADD YOUR CURRENT ASSE'!B2</f>
        <v>345000</v>
      </c>
      <c r="C4" s="39">
        <v>0.01</v>
      </c>
      <c r="D4" s="40">
        <f t="shared" si="0"/>
        <v>3450</v>
      </c>
      <c r="E4" s="41">
        <v>33</v>
      </c>
      <c r="F4" s="40">
        <f>B4+D4*E4</f>
        <v>458850</v>
      </c>
    </row>
    <row r="5" spans="1:6" ht="83" customHeight="1">
      <c r="A5" s="14" t="s">
        <v>43</v>
      </c>
      <c r="B5" s="21">
        <v>100000</v>
      </c>
      <c r="C5" s="39">
        <v>0.02</v>
      </c>
      <c r="D5" s="40">
        <f t="shared" si="0"/>
        <v>2000</v>
      </c>
      <c r="E5" s="41">
        <v>33</v>
      </c>
      <c r="F5" s="40">
        <f>(B5+D5)*E5</f>
        <v>3366000</v>
      </c>
    </row>
    <row r="6" spans="1:6" ht="69" customHeight="1">
      <c r="A6" s="14" t="s">
        <v>44</v>
      </c>
      <c r="B6" s="21">
        <f>'Sheet 1 - ADD YOUR CURRENT ASSE'!B4</f>
        <v>87000</v>
      </c>
      <c r="C6" s="39">
        <v>0.01</v>
      </c>
      <c r="D6" s="40">
        <f t="shared" si="0"/>
        <v>870</v>
      </c>
      <c r="E6" s="41">
        <v>33</v>
      </c>
      <c r="F6" s="40">
        <f>B6+D6*E6</f>
        <v>115710</v>
      </c>
    </row>
    <row r="7" spans="1:6" ht="65" customHeight="1">
      <c r="A7" s="14" t="s">
        <v>45</v>
      </c>
      <c r="B7" s="21">
        <f>'Sheet 1 - ADD YOUR CURRENT ASSE'!B5</f>
        <v>75000</v>
      </c>
      <c r="C7" s="39">
        <v>0.05</v>
      </c>
      <c r="D7" s="40">
        <f t="shared" si="0"/>
        <v>3750</v>
      </c>
      <c r="E7" s="41">
        <v>33</v>
      </c>
      <c r="F7" s="40">
        <f>B7+D7*E7</f>
        <v>198750</v>
      </c>
    </row>
    <row r="8" spans="1:6" ht="89" customHeight="1">
      <c r="A8" s="18" t="s">
        <v>27</v>
      </c>
      <c r="B8" s="22">
        <f>'Sheet 1 - ADD YOUR CURRENT ASSE'!B6+'Sheet 1 - ADD YOUR CURRENT ASSE'!B7+'Sheet 1 - ADD YOUR CURRENT ASSE'!B8+'Sheet 1 - ADD YOUR CURRENT ASSE'!B9</f>
        <v>0</v>
      </c>
      <c r="C8" s="42">
        <v>0</v>
      </c>
      <c r="D8" s="43">
        <f t="shared" si="0"/>
        <v>0</v>
      </c>
      <c r="E8" s="44">
        <v>33</v>
      </c>
      <c r="F8" s="43">
        <f>B8+D8*E8</f>
        <v>0</v>
      </c>
    </row>
    <row r="9" spans="1:6" ht="24" customHeight="1">
      <c r="A9" s="19" t="s">
        <v>28</v>
      </c>
      <c r="B9" s="23">
        <f>SUM(B3:B8)</f>
        <v>1207000</v>
      </c>
      <c r="C9" s="45">
        <f>AVERAGE(C3:C8)</f>
        <v>2.2500000000000003E-2</v>
      </c>
      <c r="D9" s="46">
        <f>SUM(D3:D8)</f>
        <v>37070</v>
      </c>
      <c r="E9" s="47">
        <f>AVERAGE(E3:E8)</f>
        <v>33</v>
      </c>
      <c r="F9" s="46">
        <f>SUM(F3:F8)</f>
        <v>5630310</v>
      </c>
    </row>
  </sheetData>
  <mergeCells count="1">
    <mergeCell ref="A1:F1"/>
  </mergeCell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V13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F3" sqref="F3"/>
    </sheetView>
  </sheetViews>
  <sheetFormatPr baseColWidth="10" defaultColWidth="16.33203125" defaultRowHeight="20" customHeight="1"/>
  <cols>
    <col min="1" max="1" width="24.83203125" style="12" customWidth="1"/>
    <col min="2" max="2" width="13" style="12" customWidth="1"/>
    <col min="3" max="3" width="13.6640625" style="12" customWidth="1"/>
    <col min="4" max="4" width="20.6640625" style="12" customWidth="1"/>
    <col min="5" max="5" width="16.1640625" style="12" customWidth="1"/>
    <col min="6" max="6" width="19.5" style="12" customWidth="1"/>
    <col min="7" max="7" width="18.1640625" style="12" customWidth="1"/>
    <col min="8" max="256" width="16.33203125" style="12" customWidth="1"/>
  </cols>
  <sheetData>
    <row r="1" spans="1:7" ht="28.75" customHeight="1">
      <c r="A1" s="70" t="s">
        <v>29</v>
      </c>
      <c r="B1" s="70"/>
      <c r="C1" s="70"/>
      <c r="D1" s="70"/>
      <c r="E1" s="70"/>
      <c r="F1" s="70"/>
      <c r="G1" s="70"/>
    </row>
    <row r="2" spans="1:7" ht="64" customHeight="1">
      <c r="A2" s="11"/>
      <c r="B2" s="48" t="s">
        <v>30</v>
      </c>
      <c r="C2" s="48" t="s">
        <v>31</v>
      </c>
      <c r="D2" s="48" t="s">
        <v>32</v>
      </c>
      <c r="E2" s="48" t="s">
        <v>33</v>
      </c>
      <c r="F2" s="48" t="s">
        <v>34</v>
      </c>
      <c r="G2" s="48" t="s">
        <v>35</v>
      </c>
    </row>
    <row r="3" spans="1:7" ht="48" customHeight="1">
      <c r="A3" s="16" t="s">
        <v>46</v>
      </c>
      <c r="B3" s="49">
        <v>2250</v>
      </c>
      <c r="C3" s="50">
        <f t="shared" ref="C3:C12" si="0">B3*12</f>
        <v>27000</v>
      </c>
      <c r="D3" s="51">
        <v>2.5000000000000001E-2</v>
      </c>
      <c r="E3" s="50">
        <f t="shared" ref="E3:E12" si="1">C3*D3</f>
        <v>675</v>
      </c>
      <c r="F3" s="52">
        <v>33</v>
      </c>
      <c r="G3" s="50">
        <f t="shared" ref="G3:G12" si="2">(C3+E3)*F3</f>
        <v>913275</v>
      </c>
    </row>
    <row r="4" spans="1:7" ht="20.25" customHeight="1">
      <c r="A4" s="24" t="s">
        <v>36</v>
      </c>
      <c r="B4" s="53">
        <v>1320</v>
      </c>
      <c r="C4" s="54">
        <f t="shared" si="0"/>
        <v>15840</v>
      </c>
      <c r="D4" s="55">
        <v>2.5000000000000001E-2</v>
      </c>
      <c r="E4" s="54">
        <f t="shared" si="1"/>
        <v>396</v>
      </c>
      <c r="F4" s="56">
        <v>33</v>
      </c>
      <c r="G4" s="54">
        <f t="shared" si="2"/>
        <v>535788</v>
      </c>
    </row>
    <row r="5" spans="1:7" ht="98" customHeight="1">
      <c r="A5" s="14" t="s">
        <v>47</v>
      </c>
      <c r="B5" s="53">
        <v>1300</v>
      </c>
      <c r="C5" s="54">
        <f t="shared" si="0"/>
        <v>15600</v>
      </c>
      <c r="D5" s="55">
        <v>2.5000000000000001E-2</v>
      </c>
      <c r="E5" s="54">
        <f t="shared" si="1"/>
        <v>390</v>
      </c>
      <c r="F5" s="56">
        <v>33</v>
      </c>
      <c r="G5" s="54">
        <f t="shared" si="2"/>
        <v>527670</v>
      </c>
    </row>
    <row r="6" spans="1:7" ht="100" customHeight="1">
      <c r="A6" s="14" t="s">
        <v>48</v>
      </c>
      <c r="B6" s="53">
        <v>1200</v>
      </c>
      <c r="C6" s="54">
        <f t="shared" si="0"/>
        <v>14400</v>
      </c>
      <c r="D6" s="55">
        <v>2.5000000000000001E-2</v>
      </c>
      <c r="E6" s="54">
        <f t="shared" si="1"/>
        <v>360</v>
      </c>
      <c r="F6" s="56">
        <v>33</v>
      </c>
      <c r="G6" s="54">
        <f t="shared" si="2"/>
        <v>487080</v>
      </c>
    </row>
    <row r="7" spans="1:7" ht="74" customHeight="1">
      <c r="A7" s="14" t="s">
        <v>49</v>
      </c>
      <c r="B7" s="53">
        <v>1150</v>
      </c>
      <c r="C7" s="54">
        <f t="shared" si="0"/>
        <v>13800</v>
      </c>
      <c r="D7" s="55">
        <v>2.5000000000000001E-2</v>
      </c>
      <c r="E7" s="54">
        <f t="shared" si="1"/>
        <v>345</v>
      </c>
      <c r="F7" s="56">
        <v>33</v>
      </c>
      <c r="G7" s="54">
        <f t="shared" si="2"/>
        <v>466785</v>
      </c>
    </row>
    <row r="8" spans="1:7" ht="100" customHeight="1">
      <c r="A8" s="14" t="s">
        <v>50</v>
      </c>
      <c r="B8" s="53">
        <v>880</v>
      </c>
      <c r="C8" s="54">
        <f t="shared" si="0"/>
        <v>10560</v>
      </c>
      <c r="D8" s="55">
        <v>2.5000000000000001E-2</v>
      </c>
      <c r="E8" s="54">
        <f t="shared" si="1"/>
        <v>264</v>
      </c>
      <c r="F8" s="56">
        <v>33</v>
      </c>
      <c r="G8" s="54">
        <f t="shared" si="2"/>
        <v>357192</v>
      </c>
    </row>
    <row r="9" spans="1:7" ht="61" customHeight="1">
      <c r="A9" s="24" t="s">
        <v>37</v>
      </c>
      <c r="B9" s="53">
        <v>700</v>
      </c>
      <c r="C9" s="54">
        <f t="shared" si="0"/>
        <v>8400</v>
      </c>
      <c r="D9" s="55">
        <v>2.5000000000000001E-2</v>
      </c>
      <c r="E9" s="54">
        <f t="shared" si="1"/>
        <v>210</v>
      </c>
      <c r="F9" s="56">
        <v>33</v>
      </c>
      <c r="G9" s="54">
        <f t="shared" si="2"/>
        <v>284130</v>
      </c>
    </row>
    <row r="10" spans="1:7" ht="20.25" customHeight="1">
      <c r="A10" s="24" t="s">
        <v>38</v>
      </c>
      <c r="B10" s="53">
        <v>333</v>
      </c>
      <c r="C10" s="54">
        <f t="shared" si="0"/>
        <v>3996</v>
      </c>
      <c r="D10" s="55">
        <v>2.5000000000000001E-2</v>
      </c>
      <c r="E10" s="54">
        <f t="shared" si="1"/>
        <v>99.9</v>
      </c>
      <c r="F10" s="56">
        <v>33</v>
      </c>
      <c r="G10" s="54">
        <f t="shared" si="2"/>
        <v>135164.70000000001</v>
      </c>
    </row>
    <row r="11" spans="1:7" ht="51" customHeight="1">
      <c r="A11" s="14" t="s">
        <v>51</v>
      </c>
      <c r="B11" s="53">
        <v>130</v>
      </c>
      <c r="C11" s="54">
        <f t="shared" si="0"/>
        <v>1560</v>
      </c>
      <c r="D11" s="55">
        <v>2.5000000000000001E-2</v>
      </c>
      <c r="E11" s="54">
        <f t="shared" si="1"/>
        <v>39</v>
      </c>
      <c r="F11" s="56">
        <v>33</v>
      </c>
      <c r="G11" s="54">
        <f t="shared" si="2"/>
        <v>52767</v>
      </c>
    </row>
    <row r="12" spans="1:7" ht="22.25" customHeight="1">
      <c r="A12" s="18" t="s">
        <v>39</v>
      </c>
      <c r="B12" s="57">
        <f>'Sheet 1 - ADD YOUR CURRENT ASSE'!B6+'Sheet 1 - ADD YOUR CURRENT ASSE'!B7+'Sheet 1 - ADD YOUR CURRENT ASSE'!B8+'Sheet 1 - ADD YOUR CURRENT ASSE'!B9</f>
        <v>0</v>
      </c>
      <c r="C12" s="58">
        <f t="shared" si="0"/>
        <v>0</v>
      </c>
      <c r="D12" s="59">
        <v>2.5000000000000001E-2</v>
      </c>
      <c r="E12" s="58">
        <f t="shared" si="1"/>
        <v>0</v>
      </c>
      <c r="F12" s="60">
        <v>33</v>
      </c>
      <c r="G12" s="58">
        <f t="shared" si="2"/>
        <v>0</v>
      </c>
    </row>
    <row r="13" spans="1:7" ht="24" customHeight="1">
      <c r="A13" s="19" t="s">
        <v>28</v>
      </c>
      <c r="B13" s="61">
        <f>SUM(B3:B12)</f>
        <v>9263</v>
      </c>
      <c r="C13" s="62">
        <f>SUM(C3:C12)</f>
        <v>111156</v>
      </c>
      <c r="D13" s="63">
        <f>AVERAGE($D$3:D12)</f>
        <v>2.4999999999999998E-2</v>
      </c>
      <c r="E13" s="62">
        <f>SUM($E$3:E12)</f>
        <v>2778.9</v>
      </c>
      <c r="F13" s="64">
        <f>AVERAGE($F$3:F12)</f>
        <v>33</v>
      </c>
      <c r="G13" s="62">
        <f>SUM(G3:G12)</f>
        <v>3759851.7</v>
      </c>
    </row>
  </sheetData>
  <mergeCells count="1">
    <mergeCell ref="A1:G1"/>
  </mergeCell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V4"/>
  <sheetViews>
    <sheetView showGridLines="0" workbookViewId="0">
      <pane xSplit="1" topLeftCell="B1" activePane="topRight" state="frozen"/>
      <selection pane="topRight" activeCell="A4" sqref="A4"/>
    </sheetView>
  </sheetViews>
  <sheetFormatPr baseColWidth="10" defaultColWidth="16.33203125" defaultRowHeight="20" customHeight="1"/>
  <cols>
    <col min="1" max="1" width="31.83203125" style="13" customWidth="1"/>
    <col min="2" max="256" width="16.33203125" style="13" customWidth="1"/>
  </cols>
  <sheetData>
    <row r="1" spans="1:2" ht="28.75" customHeight="1">
      <c r="A1" s="70" t="s">
        <v>40</v>
      </c>
      <c r="B1" s="70"/>
    </row>
    <row r="2" spans="1:2" ht="38" customHeight="1">
      <c r="A2" s="14" t="s">
        <v>52</v>
      </c>
      <c r="B2" s="65">
        <f>'Sheet 1 - PROJECTIONS FOR HOW “'!F9</f>
        <v>5630310</v>
      </c>
    </row>
    <row r="3" spans="1:2" ht="43" customHeight="1">
      <c r="A3" s="15" t="s">
        <v>53</v>
      </c>
      <c r="B3" s="66">
        <f>'Sheet 1 - CURRENT &amp; PROJECTED C'!G13</f>
        <v>3759851.7</v>
      </c>
    </row>
    <row r="4" spans="1:2" ht="44" customHeight="1">
      <c r="A4" s="67" t="s">
        <v>54</v>
      </c>
      <c r="B4" s="68">
        <f>B2-B3</f>
        <v>1870458.2999999998</v>
      </c>
    </row>
  </sheetData>
  <mergeCells count="1">
    <mergeCell ref="A1:B1"/>
  </mergeCell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"/>
  <sheetViews>
    <sheetView showGridLines="0" workbookViewId="0"/>
  </sheetViews>
  <sheetFormatPr baseColWidth="10" defaultColWidth="10" defaultRowHeight="13" customHeight="1"/>
  <cols>
    <col min="1" max="256" width="10" customWidth="1"/>
  </cols>
  <sheetData/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 1 - ADD YOUR CURRENT ASSE</vt:lpstr>
      <vt:lpstr>Sheet 1 - SUBTRACT YOUR CURRENT</vt:lpstr>
      <vt:lpstr>Sheet 1 - THIS IS WHAT YOU CURR</vt:lpstr>
      <vt:lpstr>Sheet 1 - PROJECTIONS FOR HOW “</vt:lpstr>
      <vt:lpstr>Sheet 1 - CURRENT &amp; PROJECTED C</vt:lpstr>
      <vt:lpstr>Sheet 1 - PROJECTING END OF LIF</vt:lpstr>
      <vt:lpstr>Sheet 1 - Drawings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Audrey Mercuri</cp:lastModifiedBy>
  <dcterms:created xsi:type="dcterms:W3CDTF">2020-03-02T18:48:53Z</dcterms:created>
  <dcterms:modified xsi:type="dcterms:W3CDTF">2020-03-03T22:37:29Z</dcterms:modified>
</cp:coreProperties>
</file>